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mulansz.sharepoint.com/sites/Stimulansz/Gedeelde documenten/Financien/PenC cyclus/Begrotingen/2026/Prijzen/Rekenhulp/"/>
    </mc:Choice>
  </mc:AlternateContent>
  <xr:revisionPtr revIDLastSave="0" documentId="8_{96F52DEE-4662-411B-AB87-EC84D317A8CB}" xr6:coauthVersionLast="47" xr6:coauthVersionMax="47" xr10:uidLastSave="{00000000-0000-0000-0000-000000000000}"/>
  <bookViews>
    <workbookView xWindow="-120" yWindow="-120" windowWidth="29040" windowHeight="15720" firstSheet="1" activeTab="1" xr2:uid="{5B8FE4E3-1B31-4FD9-946A-01171AD25963}"/>
  </bookViews>
  <sheets>
    <sheet name="Prijzen" sheetId="1" state="hidden" r:id="rId1"/>
    <sheet name="Bereke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24" i="2"/>
  <c r="H21" i="1"/>
  <c r="H19" i="1"/>
  <c r="H17" i="1"/>
  <c r="H16" i="1"/>
  <c r="B25" i="2"/>
  <c r="B20" i="2"/>
  <c r="B15" i="2"/>
  <c r="I17" i="1"/>
  <c r="B10" i="2"/>
  <c r="B19" i="2" l="1"/>
  <c r="B21" i="2" s="1"/>
  <c r="I16" i="1"/>
  <c r="I21" i="1"/>
  <c r="B16" i="2"/>
  <c r="B11" i="2"/>
  <c r="B26" i="2"/>
  <c r="I19" i="1"/>
</calcChain>
</file>

<file path=xl/sharedStrings.xml><?xml version="1.0" encoding="utf-8"?>
<sst xmlns="http://schemas.openxmlformats.org/spreadsheetml/2006/main" count="58" uniqueCount="31">
  <si>
    <t>Benchmark Werk &amp; inkomen</t>
  </si>
  <si>
    <t>Gemeenten</t>
  </si>
  <si>
    <t>Samenwerkingsverband (2 gem)</t>
  </si>
  <si>
    <t>Samenwerkingsverband (&gt;2 gem)</t>
  </si>
  <si>
    <t>Basis module</t>
  </si>
  <si>
    <t>Inwonersbijdrage</t>
  </si>
  <si>
    <t>Basis + Verdiepende module</t>
  </si>
  <si>
    <t>Benchmark Armoede &amp; Schulden</t>
  </si>
  <si>
    <t>Benchmark Statushouders</t>
  </si>
  <si>
    <t>Indexering</t>
  </si>
  <si>
    <t>Voorbeeldberekening voor een gemiddelde gemeente (50.000 inwoners)</t>
  </si>
  <si>
    <t>Basis + verdiende module</t>
  </si>
  <si>
    <t>Gemeente:</t>
  </si>
  <si>
    <t>Vast bedrag</t>
  </si>
  <si>
    <t>Inwoners</t>
  </si>
  <si>
    <t>Totaal</t>
  </si>
  <si>
    <t>Vul hier de gemeente of samenwerkingsverband in</t>
  </si>
  <si>
    <t>Benchmark Werk &amp; Inkomen</t>
  </si>
  <si>
    <t>In geval van een samenwerking, vul hier het aantal aangesloten gemeenten in</t>
  </si>
  <si>
    <t>Benchmark Statushouders &amp; Inburgering</t>
  </si>
  <si>
    <t>Aantal inwoners:</t>
  </si>
  <si>
    <t>Aantal gemeenten:</t>
  </si>
  <si>
    <t>Basismodule</t>
  </si>
  <si>
    <t>Inwoneraantal van de gemeente invullen *</t>
  </si>
  <si>
    <t>Alle genoemde bedragen zijn per kalenderjaar, exclusief 21% btw en onder voorbehoud van wijzigingen.</t>
  </si>
  <si>
    <t>Prijzen benchmarks 2025</t>
  </si>
  <si>
    <t>Naam</t>
  </si>
  <si>
    <t>Prijsberekening Benchmarks 2026</t>
  </si>
  <si>
    <t>Pijzen 2025</t>
  </si>
  <si>
    <t>Prijzen 2026</t>
  </si>
  <si>
    <t>* Voor het aantal inwoners gaan we uit van CBS-gegevens van 1 januari 2025. Inwoneraantallen van een samenwerkingsverband baseren we op het totale aantal inwoners in het verzorgingsgebied van het samenwerkingsverband.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</si>
</sst>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  <numFmt numFmtId="165" formatCode="0.0%"/>
    <numFmt numFmtId="166" formatCode="_ &quot;€&quot;\ * #,##0_ ;_ &quot;€&quot;\ * \-#,##0_ ;_ &quot;€&quot;\ * &quot;-&quot;????_ ;_ @_ "/>
    <numFmt numFmtId="167" formatCode="#,##0_ ;\-#,##0\ "/>
    <numFmt numFmtId="168" formatCode="_ &quot;€&quot;\ * #,##0.0000_ ;_ &quot;€&quot;\ * \-#,##0.0000_ ;_ &quot;€&quot;\ * &quot;-&quot;??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1D1D1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 style="thick">
        <color theme="5" tint="-0.24994659260841701"/>
      </bottom>
      <diagonal/>
    </border>
    <border>
      <left style="thick">
        <color theme="4" tint="0.59996337778862885"/>
      </left>
      <right/>
      <top/>
      <bottom style="medium">
        <color theme="4" tint="0.3999755851924192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0.59996337778862885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0.59996337778862885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2"/>
    <xf numFmtId="0" fontId="0" fillId="0" borderId="4" xfId="0" applyBorder="1"/>
    <xf numFmtId="0" fontId="0" fillId="0" borderId="5" xfId="0" applyBorder="1"/>
    <xf numFmtId="0" fontId="5" fillId="0" borderId="6" xfId="3" applyFont="1" applyBorder="1"/>
    <xf numFmtId="0" fontId="4" fillId="0" borderId="7" xfId="4" applyBorder="1"/>
    <xf numFmtId="0" fontId="0" fillId="0" borderId="8" xfId="0" applyBorder="1"/>
    <xf numFmtId="0" fontId="0" fillId="0" borderId="10" xfId="0" applyBorder="1"/>
    <xf numFmtId="44" fontId="0" fillId="0" borderId="10" xfId="1" applyFont="1" applyBorder="1"/>
    <xf numFmtId="164" fontId="0" fillId="0" borderId="10" xfId="1" applyNumberFormat="1" applyFont="1" applyBorder="1"/>
    <xf numFmtId="0" fontId="0" fillId="0" borderId="9" xfId="0" applyBorder="1"/>
    <xf numFmtId="164" fontId="0" fillId="0" borderId="9" xfId="1" applyNumberFormat="1" applyFont="1" applyBorder="1"/>
    <xf numFmtId="10" fontId="0" fillId="0" borderId="0" xfId="0" applyNumberFormat="1"/>
    <xf numFmtId="0" fontId="0" fillId="2" borderId="11" xfId="0" applyFill="1" applyBorder="1"/>
    <xf numFmtId="44" fontId="0" fillId="0" borderId="0" xfId="0" applyNumberFormat="1"/>
    <xf numFmtId="165" fontId="0" fillId="2" borderId="11" xfId="0" applyNumberFormat="1" applyFill="1" applyBorder="1"/>
    <xf numFmtId="0" fontId="6" fillId="0" borderId="9" xfId="0" applyFont="1" applyBorder="1" applyAlignment="1">
      <alignment horizontal="center"/>
    </xf>
    <xf numFmtId="166" fontId="0" fillId="0" borderId="0" xfId="0" applyNumberFormat="1"/>
    <xf numFmtId="0" fontId="6" fillId="0" borderId="0" xfId="0" applyFont="1"/>
    <xf numFmtId="0" fontId="3" fillId="0" borderId="2" xfId="3"/>
    <xf numFmtId="0" fontId="4" fillId="0" borderId="0" xfId="5"/>
    <xf numFmtId="44" fontId="0" fillId="0" borderId="0" xfId="1" applyFont="1"/>
    <xf numFmtId="167" fontId="0" fillId="0" borderId="0" xfId="1" applyNumberFormat="1" applyFont="1"/>
    <xf numFmtId="0" fontId="3" fillId="3" borderId="12" xfId="3" applyFill="1" applyBorder="1"/>
    <xf numFmtId="44" fontId="0" fillId="3" borderId="13" xfId="1" applyFont="1" applyFill="1" applyBorder="1"/>
    <xf numFmtId="0" fontId="6" fillId="3" borderId="14" xfId="0" applyFont="1" applyFill="1" applyBorder="1"/>
    <xf numFmtId="44" fontId="0" fillId="3" borderId="15" xfId="1" applyFont="1" applyFill="1" applyBorder="1"/>
    <xf numFmtId="0" fontId="0" fillId="3" borderId="14" xfId="0" applyFill="1" applyBorder="1"/>
    <xf numFmtId="0" fontId="0" fillId="3" borderId="16" xfId="0" applyFill="1" applyBorder="1"/>
    <xf numFmtId="44" fontId="0" fillId="3" borderId="17" xfId="1" applyFont="1" applyFill="1" applyBorder="1"/>
    <xf numFmtId="0" fontId="3" fillId="4" borderId="12" xfId="3" applyFill="1" applyBorder="1"/>
    <xf numFmtId="44" fontId="0" fillId="4" borderId="13" xfId="1" applyFont="1" applyFill="1" applyBorder="1"/>
    <xf numFmtId="0" fontId="0" fillId="4" borderId="14" xfId="0" applyFill="1" applyBorder="1"/>
    <xf numFmtId="44" fontId="0" fillId="4" borderId="15" xfId="1" applyFont="1" applyFill="1" applyBorder="1"/>
    <xf numFmtId="0" fontId="0" fillId="4" borderId="16" xfId="0" applyFill="1" applyBorder="1"/>
    <xf numFmtId="44" fontId="0" fillId="4" borderId="17" xfId="1" applyFont="1" applyFill="1" applyBorder="1"/>
    <xf numFmtId="0" fontId="3" fillId="5" borderId="12" xfId="3" applyFill="1" applyBorder="1"/>
    <xf numFmtId="44" fontId="0" fillId="5" borderId="13" xfId="1" applyFont="1" applyFill="1" applyBorder="1"/>
    <xf numFmtId="0" fontId="0" fillId="5" borderId="14" xfId="0" applyFill="1" applyBorder="1"/>
    <xf numFmtId="44" fontId="0" fillId="5" borderId="15" xfId="1" applyFont="1" applyFill="1" applyBorder="1"/>
    <xf numFmtId="0" fontId="0" fillId="5" borderId="16" xfId="0" applyFill="1" applyBorder="1"/>
    <xf numFmtId="44" fontId="0" fillId="5" borderId="17" xfId="1" applyFont="1" applyFill="1" applyBorder="1"/>
    <xf numFmtId="0" fontId="7" fillId="0" borderId="0" xfId="0" applyFont="1"/>
    <xf numFmtId="3" fontId="8" fillId="0" borderId="0" xfId="0" applyNumberFormat="1" applyFont="1"/>
    <xf numFmtId="44" fontId="0" fillId="0" borderId="0" xfId="1" applyFont="1" applyAlignment="1">
      <alignment horizontal="right"/>
    </xf>
    <xf numFmtId="9" fontId="0" fillId="0" borderId="0" xfId="6" applyFont="1"/>
    <xf numFmtId="168" fontId="0" fillId="0" borderId="0" xfId="0" applyNumberFormat="1"/>
  </cellXfs>
  <cellStyles count="7">
    <cellStyle name="Kop 1" xfId="2" builtinId="16"/>
    <cellStyle name="Kop 2" xfId="3" builtinId="17"/>
    <cellStyle name="Kop 3" xfId="4" builtinId="18"/>
    <cellStyle name="Kop 4" xfId="5" builtinId="19"/>
    <cellStyle name="Procent" xfId="6" builtinId="5"/>
    <cellStyle name="Standaard" xfId="0" builtinId="0"/>
    <cellStyle name="Valuta" xfId="1" builtinId="4"/>
  </cellStyles>
  <dxfs count="4"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394E-1316-44FE-BE3F-54A873AD7AA6}" name="Tabel1" displayName="Tabel1" ref="G14:I21" headerRowCount="0" totalsRowShown="0">
  <tableColumns count="3">
    <tableColumn id="1" xr3:uid="{2D8AC8EC-326F-43BF-9CDF-0116BEAF21DF}" name="Kolom1"/>
    <tableColumn id="2" xr3:uid="{2A8B70C2-D8BD-4A54-B6FF-B500E9D1C7CB}" name="Kolom2" headerRowDxfId="3" dataDxfId="2"/>
    <tableColumn id="3" xr3:uid="{437C0857-19C5-4916-BBF6-1F4778D22147}" name="Kolom3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3EE2-C836-4FDF-B27A-1FB4F706E966}">
  <dimension ref="B2:I34"/>
  <sheetViews>
    <sheetView workbookViewId="0">
      <selection activeCell="E12" sqref="E12"/>
    </sheetView>
  </sheetViews>
  <sheetFormatPr defaultRowHeight="15" x14ac:dyDescent="0.25"/>
  <cols>
    <col min="2" max="2" width="52.28515625" customWidth="1"/>
    <col min="3" max="3" width="13.85546875" customWidth="1"/>
    <col min="4" max="4" width="14.140625" customWidth="1"/>
    <col min="5" max="6" width="10.42578125" bestFit="1" customWidth="1"/>
    <col min="7" max="7" width="32.7109375" customWidth="1"/>
    <col min="8" max="9" width="10.28515625" customWidth="1"/>
  </cols>
  <sheetData>
    <row r="2" spans="2:9" ht="20.25" thickBot="1" x14ac:dyDescent="0.35">
      <c r="B2" s="1" t="s">
        <v>25</v>
      </c>
    </row>
    <row r="3" spans="2:9" ht="16.5" thickTop="1" thickBot="1" x14ac:dyDescent="0.3"/>
    <row r="4" spans="2:9" ht="15.75" thickBot="1" x14ac:dyDescent="0.3">
      <c r="B4" s="13" t="s">
        <v>9</v>
      </c>
      <c r="C4" s="15">
        <v>6.4000000000000001E-2</v>
      </c>
      <c r="D4" s="15">
        <v>4.3999999999999997E-2</v>
      </c>
    </row>
    <row r="5" spans="2:9" x14ac:dyDescent="0.25">
      <c r="C5" s="12"/>
    </row>
    <row r="6" spans="2:9" ht="15.75" thickBot="1" x14ac:dyDescent="0.3">
      <c r="B6" s="2"/>
      <c r="C6" s="16" t="s">
        <v>28</v>
      </c>
      <c r="D6" s="16" t="s">
        <v>29</v>
      </c>
    </row>
    <row r="7" spans="2:9" ht="18.75" thickTop="1" thickBot="1" x14ac:dyDescent="0.35">
      <c r="B7" s="4" t="s">
        <v>17</v>
      </c>
      <c r="C7" s="6"/>
      <c r="D7" s="6"/>
    </row>
    <row r="8" spans="2:9" ht="15.75" thickTop="1" x14ac:dyDescent="0.25">
      <c r="B8" s="3"/>
      <c r="C8" s="7"/>
      <c r="D8" s="7"/>
    </row>
    <row r="9" spans="2:9" ht="15.75" thickBot="1" x14ac:dyDescent="0.3">
      <c r="B9" s="5" t="s">
        <v>22</v>
      </c>
      <c r="C9" s="7"/>
      <c r="D9" s="7"/>
    </row>
    <row r="10" spans="2:9" x14ac:dyDescent="0.25">
      <c r="B10" s="3" t="s">
        <v>1</v>
      </c>
      <c r="C10" s="8">
        <v>1002</v>
      </c>
      <c r="D10" s="8">
        <v>1046</v>
      </c>
    </row>
    <row r="11" spans="2:9" ht="18" thickBot="1" x14ac:dyDescent="0.35">
      <c r="B11" s="3" t="s">
        <v>2</v>
      </c>
      <c r="C11" s="8">
        <v>1503</v>
      </c>
      <c r="D11" s="8">
        <v>1569</v>
      </c>
      <c r="G11" s="19" t="s">
        <v>10</v>
      </c>
    </row>
    <row r="12" spans="2:9" ht="15.75" thickTop="1" x14ac:dyDescent="0.25">
      <c r="B12" s="3" t="s">
        <v>3</v>
      </c>
      <c r="C12" s="8">
        <v>2004</v>
      </c>
      <c r="D12" s="8">
        <v>2092</v>
      </c>
    </row>
    <row r="13" spans="2:9" x14ac:dyDescent="0.25">
      <c r="B13" s="3" t="s">
        <v>5</v>
      </c>
      <c r="C13" s="9">
        <v>2.69E-2</v>
      </c>
      <c r="D13" s="9">
        <v>2.81E-2</v>
      </c>
      <c r="E13" s="46"/>
    </row>
    <row r="14" spans="2:9" x14ac:dyDescent="0.25">
      <c r="B14" s="3"/>
      <c r="C14" s="7"/>
      <c r="D14" s="7"/>
      <c r="H14" s="18">
        <v>2025</v>
      </c>
      <c r="I14" s="18">
        <v>2026</v>
      </c>
    </row>
    <row r="15" spans="2:9" ht="15.75" thickBot="1" x14ac:dyDescent="0.3">
      <c r="B15" s="5" t="s">
        <v>6</v>
      </c>
      <c r="C15" s="7"/>
      <c r="D15" s="7"/>
      <c r="G15" s="20" t="s">
        <v>0</v>
      </c>
    </row>
    <row r="16" spans="2:9" x14ac:dyDescent="0.25">
      <c r="B16" s="3" t="s">
        <v>1</v>
      </c>
      <c r="C16" s="8">
        <v>3013</v>
      </c>
      <c r="D16" s="8">
        <v>3146</v>
      </c>
      <c r="E16" s="14"/>
      <c r="F16" s="14"/>
      <c r="G16" t="s">
        <v>4</v>
      </c>
      <c r="H16" s="17">
        <f>+C10+C13*50000</f>
        <v>2347</v>
      </c>
      <c r="I16" s="17">
        <f>+D10+D13*50000</f>
        <v>2451</v>
      </c>
    </row>
    <row r="17" spans="2:9" x14ac:dyDescent="0.25">
      <c r="B17" s="3" t="s">
        <v>2</v>
      </c>
      <c r="C17" s="8">
        <v>4519.5</v>
      </c>
      <c r="D17" s="8">
        <v>4719</v>
      </c>
      <c r="G17" t="s">
        <v>11</v>
      </c>
      <c r="H17" s="17">
        <f>+C16+C19*50000</f>
        <v>5703</v>
      </c>
      <c r="I17" s="17">
        <f>+D16+D19*50000</f>
        <v>5956</v>
      </c>
    </row>
    <row r="18" spans="2:9" x14ac:dyDescent="0.25">
      <c r="B18" s="3" t="s">
        <v>3</v>
      </c>
      <c r="C18" s="8">
        <v>6026</v>
      </c>
      <c r="D18" s="8">
        <v>6292</v>
      </c>
      <c r="H18" s="17"/>
      <c r="I18" s="17"/>
    </row>
    <row r="19" spans="2:9" x14ac:dyDescent="0.25">
      <c r="B19" s="3" t="s">
        <v>5</v>
      </c>
      <c r="C19" s="9">
        <v>5.3800000000000001E-2</v>
      </c>
      <c r="D19" s="9">
        <v>5.62E-2</v>
      </c>
      <c r="G19" s="20" t="s">
        <v>7</v>
      </c>
      <c r="H19" s="17">
        <f>+C23+C26*50000</f>
        <v>2992</v>
      </c>
      <c r="I19" s="17">
        <f>+D23+D26*50000</f>
        <v>3123</v>
      </c>
    </row>
    <row r="20" spans="2:9" ht="15.75" thickBot="1" x14ac:dyDescent="0.3">
      <c r="B20" s="2"/>
      <c r="C20" s="10"/>
      <c r="D20" s="10"/>
      <c r="H20" s="17"/>
      <c r="I20" s="17"/>
    </row>
    <row r="21" spans="2:9" ht="18.75" thickTop="1" thickBot="1" x14ac:dyDescent="0.35">
      <c r="B21" s="4" t="s">
        <v>7</v>
      </c>
      <c r="C21" s="6"/>
      <c r="D21" s="6"/>
      <c r="G21" s="20" t="s">
        <v>8</v>
      </c>
      <c r="H21" s="17">
        <f>+C30+C33*50000</f>
        <v>2927</v>
      </c>
      <c r="I21" s="17">
        <f>+D30+D33*50000</f>
        <v>3058</v>
      </c>
    </row>
    <row r="22" spans="2:9" ht="15.75" thickTop="1" x14ac:dyDescent="0.25">
      <c r="B22" s="3"/>
      <c r="C22" s="7"/>
      <c r="D22" s="7"/>
    </row>
    <row r="23" spans="2:9" x14ac:dyDescent="0.25">
      <c r="B23" s="3" t="s">
        <v>1</v>
      </c>
      <c r="C23" s="8">
        <v>1732</v>
      </c>
      <c r="D23" s="8">
        <v>1808</v>
      </c>
    </row>
    <row r="24" spans="2:9" x14ac:dyDescent="0.25">
      <c r="B24" s="3" t="s">
        <v>2</v>
      </c>
      <c r="C24" s="8">
        <v>2598</v>
      </c>
      <c r="D24" s="8">
        <v>2712</v>
      </c>
    </row>
    <row r="25" spans="2:9" x14ac:dyDescent="0.25">
      <c r="B25" s="3" t="s">
        <v>3</v>
      </c>
      <c r="C25" s="8">
        <v>3464</v>
      </c>
      <c r="D25" s="8">
        <v>3616</v>
      </c>
    </row>
    <row r="26" spans="2:9" x14ac:dyDescent="0.25">
      <c r="B26" s="3" t="s">
        <v>5</v>
      </c>
      <c r="C26" s="9">
        <v>2.52E-2</v>
      </c>
      <c r="D26" s="9">
        <v>2.63E-2</v>
      </c>
    </row>
    <row r="27" spans="2:9" ht="15.75" thickBot="1" x14ac:dyDescent="0.3">
      <c r="B27" s="2"/>
      <c r="C27" s="10"/>
      <c r="D27" s="10"/>
    </row>
    <row r="28" spans="2:9" ht="18.75" thickTop="1" thickBot="1" x14ac:dyDescent="0.35">
      <c r="B28" s="4" t="s">
        <v>19</v>
      </c>
      <c r="C28" s="6"/>
      <c r="D28" s="6"/>
    </row>
    <row r="29" spans="2:9" ht="15.75" thickTop="1" x14ac:dyDescent="0.25">
      <c r="B29" s="3"/>
      <c r="C29" s="7"/>
      <c r="D29" s="7"/>
    </row>
    <row r="30" spans="2:9" x14ac:dyDescent="0.25">
      <c r="B30" s="3" t="s">
        <v>1</v>
      </c>
      <c r="C30" s="8">
        <v>1732</v>
      </c>
      <c r="D30" s="8">
        <v>1808</v>
      </c>
    </row>
    <row r="31" spans="2:9" x14ac:dyDescent="0.25">
      <c r="B31" s="3" t="s">
        <v>2</v>
      </c>
      <c r="C31" s="8">
        <v>2598</v>
      </c>
      <c r="D31" s="8">
        <v>2712</v>
      </c>
    </row>
    <row r="32" spans="2:9" x14ac:dyDescent="0.25">
      <c r="B32" s="3" t="s">
        <v>3</v>
      </c>
      <c r="C32" s="8">
        <v>3464</v>
      </c>
      <c r="D32" s="8">
        <v>3616</v>
      </c>
    </row>
    <row r="33" spans="2:4" ht="15.75" thickBot="1" x14ac:dyDescent="0.3">
      <c r="B33" s="2" t="s">
        <v>5</v>
      </c>
      <c r="C33" s="11">
        <v>2.3900000000000001E-2</v>
      </c>
      <c r="D33" s="11">
        <v>2.5000000000000001E-2</v>
      </c>
    </row>
    <row r="34" spans="2:4" ht="15.75" thickTop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651A-3695-41A9-B0F1-57D3494D0FEB}">
  <dimension ref="A1:E31"/>
  <sheetViews>
    <sheetView tabSelected="1" workbookViewId="0"/>
  </sheetViews>
  <sheetFormatPr defaultRowHeight="15" x14ac:dyDescent="0.25"/>
  <cols>
    <col min="1" max="1" width="47.7109375" customWidth="1"/>
    <col min="2" max="2" width="18.42578125" style="21" customWidth="1"/>
    <col min="4" max="4" width="10.28515625" bestFit="1" customWidth="1"/>
  </cols>
  <sheetData>
    <row r="1" spans="1:5" ht="20.25" thickBot="1" x14ac:dyDescent="0.35">
      <c r="A1" s="1" t="s">
        <v>27</v>
      </c>
    </row>
    <row r="2" spans="1:5" ht="15.75" thickTop="1" x14ac:dyDescent="0.25"/>
    <row r="3" spans="1:5" x14ac:dyDescent="0.25">
      <c r="A3" t="s">
        <v>12</v>
      </c>
      <c r="B3" s="44" t="s">
        <v>26</v>
      </c>
      <c r="C3" s="42" t="s">
        <v>16</v>
      </c>
    </row>
    <row r="4" spans="1:5" x14ac:dyDescent="0.25">
      <c r="A4" t="s">
        <v>20</v>
      </c>
      <c r="B4" s="43">
        <v>0</v>
      </c>
      <c r="C4" s="42" t="s">
        <v>23</v>
      </c>
    </row>
    <row r="5" spans="1:5" x14ac:dyDescent="0.25">
      <c r="A5" t="s">
        <v>21</v>
      </c>
      <c r="B5" s="22">
        <v>0</v>
      </c>
      <c r="C5" s="42" t="s">
        <v>18</v>
      </c>
    </row>
    <row r="6" spans="1:5" ht="15.75" thickBot="1" x14ac:dyDescent="0.3"/>
    <row r="7" spans="1:5" ht="18" thickBot="1" x14ac:dyDescent="0.35">
      <c r="A7" s="23" t="s">
        <v>17</v>
      </c>
      <c r="B7" s="24"/>
    </row>
    <row r="8" spans="1:5" ht="15.75" thickTop="1" x14ac:dyDescent="0.25">
      <c r="A8" s="25" t="s">
        <v>22</v>
      </c>
      <c r="B8" s="26"/>
    </row>
    <row r="9" spans="1:5" x14ac:dyDescent="0.25">
      <c r="A9" s="27" t="s">
        <v>13</v>
      </c>
      <c r="B9" s="26">
        <v>1002</v>
      </c>
    </row>
    <row r="10" spans="1:5" x14ac:dyDescent="0.25">
      <c r="A10" s="27" t="s">
        <v>14</v>
      </c>
      <c r="B10" s="26">
        <f>+B4*Prijzen!D13</f>
        <v>0</v>
      </c>
    </row>
    <row r="11" spans="1:5" x14ac:dyDescent="0.25">
      <c r="A11" s="27" t="s">
        <v>15</v>
      </c>
      <c r="B11" s="26">
        <f>+B9+B10</f>
        <v>1002</v>
      </c>
    </row>
    <row r="12" spans="1:5" x14ac:dyDescent="0.25">
      <c r="A12" s="27"/>
      <c r="B12" s="26"/>
    </row>
    <row r="13" spans="1:5" x14ac:dyDescent="0.25">
      <c r="A13" s="25" t="s">
        <v>6</v>
      </c>
      <c r="B13" s="26"/>
    </row>
    <row r="14" spans="1:5" x14ac:dyDescent="0.25">
      <c r="A14" s="27" t="s">
        <v>13</v>
      </c>
      <c r="B14" s="26">
        <f>IF(B5&gt;2,+Prijzen!D16*2,IF(B5=2,Prijzen!D16*1.5,Prijzen!D16))</f>
        <v>3146</v>
      </c>
    </row>
    <row r="15" spans="1:5" x14ac:dyDescent="0.25">
      <c r="A15" s="27" t="s">
        <v>14</v>
      </c>
      <c r="B15" s="26">
        <f>+B4*Prijzen!D19</f>
        <v>0</v>
      </c>
    </row>
    <row r="16" spans="1:5" ht="15.75" thickBot="1" x14ac:dyDescent="0.3">
      <c r="A16" s="28" t="s">
        <v>15</v>
      </c>
      <c r="B16" s="29">
        <f>+B14+B15</f>
        <v>3146</v>
      </c>
      <c r="E16" s="45"/>
    </row>
    <row r="17" spans="1:4" ht="15.75" thickBot="1" x14ac:dyDescent="0.3"/>
    <row r="18" spans="1:4" ht="18" thickBot="1" x14ac:dyDescent="0.35">
      <c r="A18" s="30" t="s">
        <v>7</v>
      </c>
      <c r="B18" s="31"/>
    </row>
    <row r="19" spans="1:4" ht="15.75" thickTop="1" x14ac:dyDescent="0.25">
      <c r="A19" s="32" t="s">
        <v>13</v>
      </c>
      <c r="B19" s="33">
        <f>IF($B$5=1,+Prijzen!D23,IF($B$5=2,+Prijzen!D23*1.5,+Prijzen!D23*2))</f>
        <v>3616</v>
      </c>
    </row>
    <row r="20" spans="1:4" x14ac:dyDescent="0.25">
      <c r="A20" s="32" t="s">
        <v>14</v>
      </c>
      <c r="B20" s="33">
        <f>+B4*Prijzen!D26</f>
        <v>0</v>
      </c>
    </row>
    <row r="21" spans="1:4" ht="15.75" thickBot="1" x14ac:dyDescent="0.3">
      <c r="A21" s="34" t="s">
        <v>15</v>
      </c>
      <c r="B21" s="35">
        <f>+B19+B20</f>
        <v>3616</v>
      </c>
    </row>
    <row r="22" spans="1:4" ht="15.75" thickBot="1" x14ac:dyDescent="0.3"/>
    <row r="23" spans="1:4" ht="18" thickBot="1" x14ac:dyDescent="0.35">
      <c r="A23" s="36" t="s">
        <v>19</v>
      </c>
      <c r="B23" s="37"/>
    </row>
    <row r="24" spans="1:4" ht="15.75" thickTop="1" x14ac:dyDescent="0.25">
      <c r="A24" s="38" t="s">
        <v>13</v>
      </c>
      <c r="B24" s="39">
        <f>IF(B5=1,+Prijzen!D30*B5,Prijzen!D30*B5*90%)</f>
        <v>0</v>
      </c>
    </row>
    <row r="25" spans="1:4" x14ac:dyDescent="0.25">
      <c r="A25" s="38" t="s">
        <v>14</v>
      </c>
      <c r="B25" s="39">
        <f>+Prijzen!D33*Berekening!B4</f>
        <v>0</v>
      </c>
    </row>
    <row r="26" spans="1:4" ht="15.75" thickBot="1" x14ac:dyDescent="0.3">
      <c r="A26" s="40" t="s">
        <v>15</v>
      </c>
      <c r="B26" s="41">
        <f>+B24+B25</f>
        <v>0</v>
      </c>
      <c r="D26" s="14"/>
    </row>
    <row r="29" spans="1:4" x14ac:dyDescent="0.25">
      <c r="A29" t="s">
        <v>30</v>
      </c>
    </row>
    <row r="31" spans="1:4" x14ac:dyDescent="0.25">
      <c r="A31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07CD40104D5418B803F0FF8A4B261" ma:contentTypeVersion="28" ma:contentTypeDescription="Create a new document." ma:contentTypeScope="" ma:versionID="3a060eb5f3661a8ba88947322bd7d8f8">
  <xsd:schema xmlns:xsd="http://www.w3.org/2001/XMLSchema" xmlns:xs="http://www.w3.org/2001/XMLSchema" xmlns:p="http://schemas.microsoft.com/office/2006/metadata/properties" xmlns:ns2="553d6551-3fe9-4b12-b072-57f48b83e746" xmlns:ns3="9eb50844-88e8-48c1-a2ec-b40bfad4ab69" targetNamespace="http://schemas.microsoft.com/office/2006/metadata/properties" ma:root="true" ma:fieldsID="6abc05657b6f7913236809463d3dc2b2" ns2:_="" ns3:_="">
    <xsd:import namespace="553d6551-3fe9-4b12-b072-57f48b83e746"/>
    <xsd:import namespace="9eb50844-88e8-48c1-a2ec-b40bfad4ab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Thumbnail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Werkgebied" minOccurs="0"/>
                <xsd:element ref="ns3:Product" minOccurs="0"/>
                <xsd:element ref="ns3:Leverancier" minOccurs="0"/>
                <xsd:element ref="ns3:Documenttype" minOccurs="0"/>
                <xsd:element ref="ns3:Test" minOccurs="0"/>
                <xsd:element ref="ns3:_Flow_SignoffStatus" minOccurs="0"/>
                <xsd:element ref="ns3:MediaServiceBillingMetadata" minOccurs="0"/>
                <xsd:element ref="ns3: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6551-3fe9-4b12-b072-57f48b83e7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b551e2-e2e5-418a-bd52-efbf9aaadb76}" ma:internalName="TaxCatchAll" ma:showField="CatchAllData" ma:web="553d6551-3fe9-4b12-b072-57f48b83e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50844-88e8-48c1-a2ec-b40bfad4a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humbnail" ma:index="21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492877-ca43-4f69-b229-2481f3c037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erkgebied" ma:index="27" nillable="true" ma:displayName="Werkgebied" ma:format="Dropdown" ma:internalName="Werkgebied">
      <xsd:simpleType>
        <xsd:restriction base="dms:Choice">
          <xsd:enumeration value="Beheer"/>
          <xsd:enumeration value="Beleid"/>
          <xsd:enumeration value="Projecten"/>
          <xsd:enumeration value="Overig"/>
        </xsd:restriction>
      </xsd:simpleType>
    </xsd:element>
    <xsd:element name="Product" ma:index="28" nillable="true" ma:displayName="Product" ma:format="Dropdown" ma:internalName="Product">
      <xsd:simpleType>
        <xsd:restriction base="dms:Choice">
          <xsd:enumeration value="Werkplek"/>
          <xsd:enumeration value="Profit"/>
          <xsd:enumeration value="Domeinregistratie"/>
          <xsd:enumeration value="Projecttool"/>
          <xsd:enumeration value="BM"/>
          <xsd:enumeration value="BUR"/>
          <xsd:enumeration value="ISD"/>
          <xsd:enumeration value="KIC"/>
          <xsd:enumeration value="E-learning"/>
          <xsd:enumeration value="OLO"/>
          <xsd:enumeration value="Sharepoint"/>
          <xsd:enumeration value="Mailingservice"/>
          <xsd:enumeration value="Telefonie"/>
          <xsd:enumeration value="Website"/>
          <xsd:enumeration value="Pentest"/>
          <xsd:enumeration value="Teams"/>
          <xsd:enumeration value="Keuze 17"/>
        </xsd:restriction>
      </xsd:simpleType>
    </xsd:element>
    <xsd:element name="Leverancier" ma:index="29" nillable="true" ma:displayName="Leverancier" ma:format="Dropdown" ma:internalName="Leverancier">
      <xsd:simpleType>
        <xsd:restriction base="dms:Choice">
          <xsd:enumeration value="24x7"/>
          <xsd:enumeration value="AFAS"/>
          <xsd:enumeration value="Asana"/>
          <xsd:enumeration value="Bluefield"/>
          <xsd:enumeration value="Lost Lemon"/>
          <xsd:enumeration value="Seneca"/>
          <xsd:enumeration value="Navara"/>
          <xsd:enumeration value="Moodle"/>
          <xsd:enumeration value="ANewSpring"/>
          <xsd:enumeration value="Learndash"/>
          <xsd:enumeration value="Combell"/>
          <xsd:enumeration value="Savvii"/>
          <xsd:enumeration value="Spotler"/>
          <xsd:enumeration value="sTN"/>
          <xsd:enumeration value="Teleservice"/>
          <xsd:enumeration value="Zetacom"/>
          <xsd:enumeration value="Totara"/>
          <xsd:enumeration value="NFIR"/>
          <xsd:enumeration value="Cranium"/>
          <xsd:enumeration value="Brandcompliance"/>
          <xsd:enumeration value="Totta"/>
          <xsd:enumeration value="DIJ Digital"/>
          <xsd:enumeration value="Solid Digital"/>
          <xsd:enumeration value="Keuze 25"/>
        </xsd:restriction>
      </xsd:simpleType>
    </xsd:element>
    <xsd:element name="Documenttype" ma:index="30" nillable="true" ma:displayName="Documenttype" ma:description="Type documenten die je kunt kiezen" ma:format="Dropdown" ma:internalName="Documenttype">
      <xsd:simpleType>
        <xsd:restriction base="dms:Choice">
          <xsd:enumeration value="SLA"/>
          <xsd:enumeration value="Offerte"/>
          <xsd:enumeration value="Verwerkersovereenkomst"/>
          <xsd:enumeration value="Algemene voorwaarden"/>
          <xsd:enumeration value="Verslag"/>
          <xsd:enumeration value="Checklist"/>
          <xsd:enumeration value="Administratie"/>
          <xsd:enumeration value="Handleiding"/>
          <xsd:enumeration value="Notitie"/>
          <xsd:enumeration value="Email"/>
          <xsd:enumeration value="Contract"/>
        </xsd:restriction>
      </xsd:simpleType>
    </xsd:element>
    <xsd:element name="Test" ma:index="31" nillable="true" ma:displayName="Test" ma:default="1" ma:format="Dropdown" ma:internalName="Test">
      <xsd:simpleType>
        <xsd:restriction base="dms:Boolean"/>
      </xsd:simpleType>
    </xsd:element>
    <xsd:element name="_Flow_SignoffStatus" ma:index="32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jd" ma:index="34" nillable="true" ma:displayName="tijd" ma:format="DateTime" ma:internalName="tij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9eb50844-88e8-48c1-a2ec-b40bfad4ab69" xsi:nil="true"/>
    <TaxCatchAll xmlns="553d6551-3fe9-4b12-b072-57f48b83e746" xsi:nil="true"/>
    <lcf76f155ced4ddcb4097134ff3c332f xmlns="9eb50844-88e8-48c1-a2ec-b40bfad4ab69">
      <Terms xmlns="http://schemas.microsoft.com/office/infopath/2007/PartnerControls"/>
    </lcf76f155ced4ddcb4097134ff3c332f>
    <Test xmlns="9eb50844-88e8-48c1-a2ec-b40bfad4ab69">true</Test>
    <Werkgebied xmlns="9eb50844-88e8-48c1-a2ec-b40bfad4ab69" xsi:nil="true"/>
    <Leverancier xmlns="9eb50844-88e8-48c1-a2ec-b40bfad4ab69" xsi:nil="true"/>
    <Documenttype xmlns="9eb50844-88e8-48c1-a2ec-b40bfad4ab69" xsi:nil="true"/>
    <Product xmlns="9eb50844-88e8-48c1-a2ec-b40bfad4ab69" xsi:nil="true"/>
    <_Flow_SignoffStatus xmlns="9eb50844-88e8-48c1-a2ec-b40bfad4ab69" xsi:nil="true"/>
    <tijd xmlns="9eb50844-88e8-48c1-a2ec-b40bfad4ab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D80B68-439A-481E-9148-8692C146C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d6551-3fe9-4b12-b072-57f48b83e746"/>
    <ds:schemaRef ds:uri="9eb50844-88e8-48c1-a2ec-b40bfad4a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10142-0D4E-41C4-82D6-8F56CF604DFC}">
  <ds:schemaRefs>
    <ds:schemaRef ds:uri="http://schemas.microsoft.com/office/2006/metadata/properties"/>
    <ds:schemaRef ds:uri="http://purl.org/dc/elements/1.1/"/>
    <ds:schemaRef ds:uri="553d6551-3fe9-4b12-b072-57f48b83e74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b50844-88e8-48c1-a2ec-b40bfad4ab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995110-E1C0-4475-B49C-4714B52D3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</vt:lpstr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Tijmen Zentveld | Stimulansz</dc:creator>
  <cp:lastModifiedBy>Tijmen Zentveld | Stimulansz</cp:lastModifiedBy>
  <dcterms:created xsi:type="dcterms:W3CDTF">2020-09-17T11:18:20Z</dcterms:created>
  <dcterms:modified xsi:type="dcterms:W3CDTF">2025-10-10T12:25:44Z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0x010100C6B07CD40104D5418B803F0FF8A4B261</vt:lpwstr>
  </property>
  <property fmtid="{D5CDD505-2E9C-101B-9397-08002B2CF9AE}" pid="3" name="MediaServiceImageTags">
    <vt:lpwstr/>
  </property>
</Properties>
</file>